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fania\Downloads\"/>
    </mc:Choice>
  </mc:AlternateContent>
  <xr:revisionPtr revIDLastSave="0" documentId="13_ncr:1_{1AA57396-7EB9-4FF7-8861-83ED6172F888}" xr6:coauthVersionLast="47" xr6:coauthVersionMax="47" xr10:uidLastSave="{00000000-0000-0000-0000-000000000000}"/>
  <bookViews>
    <workbookView xWindow="-108" yWindow="-108" windowWidth="23256" windowHeight="12456" activeTab="1" xr2:uid="{DB248AE1-3BC9-444B-A64D-B86C246CF7C9}"/>
  </bookViews>
  <sheets>
    <sheet name="Procedure attivate" sheetId="3" r:id="rId1"/>
    <sheet name="PF PR" sheetId="4" r:id="rId2"/>
  </sheets>
  <definedNames>
    <definedName name="_xlnm._FilterDatabase" localSheetId="1" hidden="1">'PF PR'!$A$3:$F$3</definedName>
    <definedName name="_xlnm.Print_Area" localSheetId="0">'Procedure attivate'!#REF!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I8" i="4"/>
  <c r="F41" i="4"/>
  <c r="E41" i="4"/>
  <c r="F39" i="4"/>
  <c r="E39" i="4"/>
  <c r="F37" i="4"/>
  <c r="E37" i="4"/>
  <c r="F32" i="4"/>
  <c r="E32" i="4"/>
  <c r="F29" i="4"/>
  <c r="E29" i="4"/>
  <c r="F24" i="4"/>
  <c r="E24" i="4"/>
  <c r="F22" i="4"/>
  <c r="E22" i="4"/>
  <c r="F20" i="4"/>
  <c r="E20" i="4"/>
  <c r="F18" i="4"/>
  <c r="E18" i="4"/>
  <c r="F15" i="4"/>
  <c r="E15" i="4"/>
  <c r="F13" i="4"/>
  <c r="E13" i="4"/>
  <c r="E8" i="4"/>
  <c r="F7" i="4"/>
  <c r="F6" i="4"/>
  <c r="F5" i="4"/>
  <c r="F8" i="4" l="1"/>
  <c r="F25" i="4" s="1"/>
  <c r="E25" i="4"/>
  <c r="E43" i="4" s="1"/>
  <c r="F42" i="4"/>
  <c r="E42" i="4"/>
  <c r="F43" i="4" l="1"/>
  <c r="F24" i="3" l="1"/>
</calcChain>
</file>

<file path=xl/sharedStrings.xml><?xml version="1.0" encoding="utf-8"?>
<sst xmlns="http://schemas.openxmlformats.org/spreadsheetml/2006/main" count="165" uniqueCount="137">
  <si>
    <t>Fondo</t>
  </si>
  <si>
    <t>PRIORITA'</t>
  </si>
  <si>
    <t>Azione</t>
  </si>
  <si>
    <t>DESCRIZIONE PROCEDURE AVVIATE</t>
  </si>
  <si>
    <t>Stato procedurale</t>
  </si>
  <si>
    <t>COSTO PROCEDURE AVVIATE</t>
  </si>
  <si>
    <t>FESR</t>
  </si>
  <si>
    <t>1 
"Un Molise più intelligente"</t>
  </si>
  <si>
    <t>1.1.1</t>
  </si>
  <si>
    <t>1.4.2</t>
  </si>
  <si>
    <t>Rafforzamento della capacità amministrativa dell’Organismo
Intermedio (Azione 1.4.2)</t>
  </si>
  <si>
    <t>2
"Un Molise più verde"</t>
  </si>
  <si>
    <t>2.4.1</t>
  </si>
  <si>
    <t>Prevenzione, mitigazione e contrasto del rischio di erosione costiera - Comune di Termoli</t>
  </si>
  <si>
    <t>L'AdG ha approvato la Scheda Intervento (DD n. 5628 del 24-09-2025)</t>
  </si>
  <si>
    <t>Prevenzione, mitigazione e contrasto del rischio di erosione costiera - Comune di Campomarino</t>
  </si>
  <si>
    <t>Prevenzione, mitigazione e contrasto del rischio di erosione costiera - Comune di Montenero di Bisaccia e Petacciato</t>
  </si>
  <si>
    <t>2.4.2</t>
  </si>
  <si>
    <t>Capacitazione difesa suolo - Intervento Mappatura</t>
  </si>
  <si>
    <t>L'AdG ha approvato la Scheda Intervento (DD n. 4643 del 06-08-2025)</t>
  </si>
  <si>
    <t>2.7.1</t>
  </si>
  <si>
    <t>4 Schede Intervento PAF (Azione 2.7.1)</t>
  </si>
  <si>
    <t>L'AdG ha approvato la Scheda Intervento (DD n. 4159 del 16-07-2025)</t>
  </si>
  <si>
    <t>3 
"Un Molise più connesso"</t>
  </si>
  <si>
    <t>3.2.1</t>
  </si>
  <si>
    <t>Rinnovo parco rotabile ferroviario della Regione Molise (Azione 3.2.1)</t>
  </si>
  <si>
    <t>3.2.2</t>
  </si>
  <si>
    <t>Rinnovo parco rotabile su gomma della Regione Molise (Azione 3.2.2)</t>
  </si>
  <si>
    <t>FSE+</t>
  </si>
  <si>
    <t>5
"Un Molise più sociale attraverso l'Istruzione e la formazione"</t>
  </si>
  <si>
    <t>ESO4.5-4</t>
  </si>
  <si>
    <t>Dottorati di ricerca (ESO4.5)</t>
  </si>
  <si>
    <t>L'AdG ha approvato la Scheda Intervento (DD n. 3814 del 01/07/2025)
Avviso per gli aspiranti dottorandi a cura del Beneficiario, Università degli Studi del Molise</t>
  </si>
  <si>
    <t>ESO4.5-2</t>
  </si>
  <si>
    <t>Progetti relativi ai percorsi di istruzione formazione professionale (Iefp) con modalità di apprendimento duale (ESO4.5)</t>
  </si>
  <si>
    <t>6 
"Un Molise più socilae attraverso l'inclusione e la protezione sociale"</t>
  </si>
  <si>
    <t>Assegnazione di borse di studio, provvidenze e servizi per il diritto allo studio universitario - ESU (ESO4.8)</t>
  </si>
  <si>
    <t>L'AdG ha approvato la Scheda Intervento (DD n. 5196 del 21-09-2024)
L'Ente Regionale per il Diritto allo Studio Universitario del Molise (ESU) ha predisposto l'Avviso per le prime annualità</t>
  </si>
  <si>
    <t>Misure per sostenere l'accesso ai servizi per la prima infanzia (ESO4.11)</t>
  </si>
  <si>
    <t>L'AdG ha approvato la Scheda Intervento (DD n. 5195 del 21-09-2024)
Il Servizio competente ha approvato l’Avviso Pubblico rivolto ai Comuni molisani per le prime annualità</t>
  </si>
  <si>
    <t>Percorsi di sostegno alle famiglie per la socialità delle persone con disturbo dello spettro autistico (ESO4.11)</t>
  </si>
  <si>
    <t>L'AdG ha approvato la Scheda Intervento (DD n. 1276 n. del 07-03-2025)</t>
  </si>
  <si>
    <t>Misure per il sostegno del ruolo di cura e assistenza al caregiver familiare (ESO4.11)</t>
  </si>
  <si>
    <t>L'AdG ha approvato la Scheda Intervento (DD n. 2928 del 26/05/2025</t>
  </si>
  <si>
    <t xml:space="preserve">Servizio di supporto tecnico-specialistico ai processi di chiusura del POR Molise 2014-2020 e alla gestione del PR FESR FESR FSE+ 2021-2027 </t>
  </si>
  <si>
    <t>L'AdG ha approvato la Scheda Intervento (DD n. 4066 del 19-07-2024)
Il servizio di AT è stato aggiudicato (DD n. 2132 del 15.04.2025) ed è intervenuta l'esecuzione delle attività</t>
  </si>
  <si>
    <t>Servizio di Valutazione del PR Molise FESR-FSE+ 2021-2027 per il riesame intermedio (art. 18 RDC)</t>
  </si>
  <si>
    <t>L'AdG ha approvato la Scheda Intervento (DD 4054 del 18/07/2024)
Il servizio è stato aggiudicato e eseguito</t>
  </si>
  <si>
    <t>Azioni di Supporto per la costruzione delle Strategie Regionali delle Aree Urbane e Interne nel ciclo di programmazione europea 2021-2027</t>
  </si>
  <si>
    <t>L'AdG ha approvato la Scheda Intervento (DD 4014 del 16/07/2024)
L'Accordo di collaborazione ex art. 15 L 241/1990 (il cui schema è stato approvato con DD n. 6604 del 26-11-2024) con il Centro di Ricerca per le Aree Interne e gli Appennini (A.R.I.A) dell’Università degli Studi del Molise è stato sottoscritto  e le attività sono in corso di esecuzione</t>
  </si>
  <si>
    <t>TOTALE</t>
  </si>
  <si>
    <t>9 AT FESR</t>
  </si>
  <si>
    <t>10 AT FSE+</t>
  </si>
  <si>
    <t xml:space="preserve">Aiuti alle imprese per progetti di Ricerca e Sviluppo - I Edizione (Azione 1.1.1) </t>
  </si>
  <si>
    <r>
      <t>L'AdG ha rilasciato il parere di conformità alla Scheda Intervento presentata dall'O.I. Sviluppo Italia 
L'O.I. ha pubblicatol'Avviso 1.1.1 (https://www.sviluppoitaliamolise.com/avviso-aiuti-alle-imprese-per-progetti-di-ricerca-e-sviluppo-i-edizione-2025/)
Per i movimenti contabili a carico del bilancio regionale a favore dell'</t>
    </r>
    <r>
      <rPr>
        <b/>
        <sz val="11"/>
        <color theme="1"/>
        <rFont val="Calibri"/>
        <family val="2"/>
      </rPr>
      <t>Organismo Intermedio Sviluppo Italia</t>
    </r>
    <r>
      <rPr>
        <sz val="11"/>
        <color theme="1"/>
        <rFont val="Calibri"/>
        <family val="2"/>
      </rPr>
      <t>, rilevano le DD n.7280 del 19/12/2024, n. 7400 del 23/12/2024 e n. 266 del 28-01-2025</t>
    </r>
  </si>
  <si>
    <r>
      <t>L'AdG ha rilasciato il parere di conformità  alla Scheda Intervento presentata dall'O.I. Sviluppo Italia 
L'O.I. ha pubblicatol'Avviso 1.4.2 (https://www.sviluppoitaliamolise.com/procassnove/)
Per i movimenti contabili a carico del bilancio regionale a favore dell'</t>
    </r>
    <r>
      <rPr>
        <b/>
        <sz val="11"/>
        <color theme="1"/>
        <rFont val="Calibri"/>
        <family val="2"/>
      </rPr>
      <t>Organismo Intermedio Sviluppo Italia</t>
    </r>
    <r>
      <rPr>
        <sz val="11"/>
        <color theme="1"/>
        <rFont val="Calibri"/>
        <family val="2"/>
      </rPr>
      <t>, rilevano le DD n.7280 del 19/12/2024, n. 7400 del 23/12/2024 e n. 266 del 28-01-2025</t>
    </r>
  </si>
  <si>
    <t>L'AdG ha approvato la Scheda Intervento (DD n. 1862 del 02-04-2025)
Il Servizio Mobilità ha adottato la Decisione a contrarre con approvazione dei relativi Atti di gara e assunzione di preimpegni di spesa (DD n. 3026 del 30/05/2025); l'aggiudicazione è intervenuta, i contratti sono stati sottoscritti, la fornitura è in esecuzione</t>
  </si>
  <si>
    <t>L'AdG ha approvato la Scheda Intervento (DD n. 2364 del 29-04-2025). La fornitura è in esecuzione</t>
  </si>
  <si>
    <t>L'AdG ha approvato la Scheda Intervento (DD n. 5755 del 30/09/2025) e ha fornito il parere di conformità all'Avviso</t>
  </si>
  <si>
    <t>Priorità</t>
  </si>
  <si>
    <t>OS</t>
  </si>
  <si>
    <t>Descrizione</t>
  </si>
  <si>
    <t>Risorse 
Quota UE</t>
  </si>
  <si>
    <t>Risorse 
Quota totale</t>
  </si>
  <si>
    <t>Priorità 1 
Un Molise più intelligente</t>
  </si>
  <si>
    <t>1.1</t>
  </si>
  <si>
    <t>Sviluppare e rafforzare le capacità di ricerca e di innovazione e l'introduzione di tecnologie avanzate</t>
  </si>
  <si>
    <t>1.2</t>
  </si>
  <si>
    <t>Permettere ai cittadini, alle imprese, alle organizzazioni di ricerca e alle autorità pubbliche di cogliere i vantaggi della digitalizzazione</t>
  </si>
  <si>
    <t>1.3</t>
  </si>
  <si>
    <t>Rafforzare la crescita sostenibile e la competitività delle PMI e la creazione di posti di lavoro nelle PMI, anche grazie agli investimenti produttivi</t>
  </si>
  <si>
    <t>1.4</t>
  </si>
  <si>
    <t>Sviluppare le competenze per la specializzazione intelligente, la transizione industriale e l'imprenditorialità</t>
  </si>
  <si>
    <t>Priorità 1 Totale</t>
  </si>
  <si>
    <t>Priorità 2
Un Molise più verde</t>
  </si>
  <si>
    <t>2.4</t>
  </si>
  <si>
    <t>Promuovere l'adattamento ai cambiamenti climatici, la prevenzione dei rischi di catastrofe e la resilienza, prendendo in considerazione approcci ecosistemici</t>
  </si>
  <si>
    <t>2.5</t>
  </si>
  <si>
    <t>Promuovere l'accesso all'acqua e la sua gestione sostenibile</t>
  </si>
  <si>
    <t>2.6</t>
  </si>
  <si>
    <t>Promuovere la transizione verso un'economia circolare ed efficiente sotto il profilo delle risorse</t>
  </si>
  <si>
    <t>2.7</t>
  </si>
  <si>
    <t>Rafforzare la protezione e la preservazione della natura, la biodiversità e le infrastrutture verdi, anche nelle aree urbane, e ridurre tutte le forme di inquinamento</t>
  </si>
  <si>
    <t>Priorità 2 Totale</t>
  </si>
  <si>
    <t>Priorità 3 
Un Molise più connesso</t>
  </si>
  <si>
    <t>3.2</t>
  </si>
  <si>
    <t>Sviluppare e rafforzare una mobilità locale, regionale e nazionale, intelligente, intermodale, resiliente ai cambiamenti climatici e sostenibile, migliorando l'accesso alla rete TEN-T e la mobilità transfrontaliera</t>
  </si>
  <si>
    <t>Priorità 3 Totale</t>
  </si>
  <si>
    <t>Priorità 8 
Un Molise più vicino ai cittadini</t>
  </si>
  <si>
    <t>5.1</t>
  </si>
  <si>
    <t>Promuovere lo sviluppo sociale, economico e ambientale integrato e inclusivo, la cultura, il patrimonio naturale, il turismo sostenibile e la sicurezza nelle aree urbane</t>
  </si>
  <si>
    <t>5.2</t>
  </si>
  <si>
    <t>Promuovere lo sviluppo sociale, economico e ambientale integrato e inclusivo a livello locale, la cultura, il patrimonio naturale, il turismo sostenibile e la sicurezza nelle aree diverse da quelle urbane</t>
  </si>
  <si>
    <t>Priorità 8 Totale</t>
  </si>
  <si>
    <t>Priorità 9
AT FESR</t>
  </si>
  <si>
    <t>AT_9</t>
  </si>
  <si>
    <t>Assistenza tecnica  FESR</t>
  </si>
  <si>
    <t>Priorità 9 Totale</t>
  </si>
  <si>
    <t xml:space="preserve">Priorità 11
Tecnologie deep tech, digitali e biotecnologie
</t>
  </si>
  <si>
    <t>1.6</t>
  </si>
  <si>
    <t>Sostenere gli investimenti che contribuiscono agli obiettivi della piattaforma per le tecnologie strategiche per l'Europa (STEP) di cui all'articolo 2 del regolamento (UE) 2024/795 del Parlamento europeo e del Consiglio</t>
  </si>
  <si>
    <t>Priorità 11 Totale</t>
  </si>
  <si>
    <t>Priorità 12 
Tecnologie pulite</t>
  </si>
  <si>
    <t>2.9</t>
  </si>
  <si>
    <t>Sostenere gli investimenti che contribuiscono all'obiettivo STEP di cui all'articolo 2, paragrafo 1, lettera a), punto ii), del regolamento (UE) 2024/795</t>
  </si>
  <si>
    <t>Priorità 12 Totale</t>
  </si>
  <si>
    <t>TOTALE FESR</t>
  </si>
  <si>
    <t>Priorità 4 
Un Molise più sociale attraverso l’occupazione</t>
  </si>
  <si>
    <t>4.1</t>
  </si>
  <si>
    <t>Migliorare l'accesso all'occupazione e le misure di attivazione per tutte le persone in cerca di lavoro, in particolare i giovani, soprattutto attraverso l'attuazione della garanzia per i giovani, i disoccupati di lungo periodo e i gruppi svantaggiati nel mercato del lavoro, nonché delle persone inattive, anche mediante la promozione del lavoro autonomo e dell'economia sociale;</t>
  </si>
  <si>
    <t>4.3</t>
  </si>
  <si>
    <t>Promuovere una partecipazione equilibrata di donne e uomini al mercato del lavoro, parità di condizioni di lavoro e un migliore equilibrio tra vita professionale e vita privata, anche attraverso l'accesso a servizi abbordabili di assistenza all'infanzia e alle persone non autosufficienti</t>
  </si>
  <si>
    <t>4.4</t>
  </si>
  <si>
    <t>Promuovere l'adattamento dei lavoratori, delle imprese e degli imprenditori ai cambiamenti, un invecchiamento attivo e sano, come pure ambienti di lavoro sani e adeguati che tengano conto dei rischi per la salute</t>
  </si>
  <si>
    <t>Priorità 4 Totale</t>
  </si>
  <si>
    <t>Priotità 5 
Un Molise più sociale attraverso l'Istruzione e la formazione</t>
  </si>
  <si>
    <t>4.5</t>
  </si>
  <si>
    <t>Migliorare la qualità, l'inclusività, l'efficacia e l'attinenza al mercato del lavoro dei sistemi di istruzione e di formazione, anche attraverso la convalida dell'apprendimento non formale e informale, per sostenere l'acquisizione di competenze chiave, comprese le competenze imprenditoriali e digitali, e promuovendo l'introduzione di sistemi formativi duali e di apprendistati</t>
  </si>
  <si>
    <t>4.7</t>
  </si>
  <si>
    <t>Promuovere l'apprendimento permanente, in particolare le opportunità di miglioramento del livello delle competenze e di riqualificazione flessibili per tutti, tenendo conto delle competenze imprenditoriali e digitali, anticipando meglio il cambiamento e le nuove competenze richieste sulla base delle esigenze del mercato del lavoro, facilitando il riorientamento professionale e promuovendo la mobilità professionale</t>
  </si>
  <si>
    <t>Priorità 5 Totale</t>
  </si>
  <si>
    <t>Priorità 6 
Un Molise più socilae attraverso l'inclusione e la protezione sociale</t>
  </si>
  <si>
    <t>4.8</t>
  </si>
  <si>
    <t>Incentivare l'inclusione attiva, per promuovere le pari opportunità, la non discriminazione e la partecipazione attiva, e migliorare l'occupabilità, in particolare dei gruppi svantaggiati</t>
  </si>
  <si>
    <t>4.11</t>
  </si>
  <si>
    <t>Migliorare l'accesso paritario e tempestivo a servizi di qualità, sostenibili e a prezzi accessibili, compresi i servizi che promuovono l'accesso agli alloggi e all'assistenza incentrata sulla persona, anche in ambito sanitario; modernizzare i sistemi di protezione sociale, anche promuovendone l'accesso e prestando particolare attenzione ai minori e ai gruppi svantaggiati; migliorare l'accessibilità l'efficacia e la resilienza dei sistemi sanitari e dei servizi di assistenza di lunga durata, anche per le persone con disabilità</t>
  </si>
  <si>
    <t>Priorità 6 Totale</t>
  </si>
  <si>
    <t>Priorità 7 
Un Molise più sociale attraverso l’occupazione giovanile</t>
  </si>
  <si>
    <t xml:space="preserve">4.1 </t>
  </si>
  <si>
    <t>Migliorare l'accesso all'occupazione e le misure di attivazione per tutte le persone in cerca di lavoro, in particolare i giovani, soprattutto attraverso l'attuazione della garanzia per i giovani, i disoccupati di lungo periodo e i gruppi svantaggiati nel mercato del lavoro, nonché delle persone inattive, anche mediante la promozione del lavoro autonomo e dell'economia sociale</t>
  </si>
  <si>
    <t>Priorità 7 Totale</t>
  </si>
  <si>
    <t>Priorità 10 
AT FSE+</t>
  </si>
  <si>
    <t>AT_10</t>
  </si>
  <si>
    <t>Assistenza tecnica FSE+</t>
  </si>
  <si>
    <t>Priorità 10 Totale</t>
  </si>
  <si>
    <t>TOTALE FSE+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</si>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</sst>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43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3" fontId="2" fillId="0" borderId="0" xfId="1" applyFont="1"/>
    <xf numFmtId="0" fontId="5" fillId="0" borderId="2" xfId="0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44" fontId="6" fillId="0" borderId="2" xfId="2" applyFont="1" applyFill="1" applyBorder="1" applyAlignment="1">
      <alignment vertical="center"/>
    </xf>
    <xf numFmtId="0" fontId="2" fillId="0" borderId="0" xfId="0" applyFont="1" applyAlignment="1">
      <alignment vertical="center"/>
    </xf>
    <xf numFmtId="44" fontId="6" fillId="0" borderId="2" xfId="2" applyFont="1" applyFill="1" applyBorder="1" applyAlignment="1">
      <alignment horizontal="center" vertical="center"/>
    </xf>
    <xf numFmtId="44" fontId="8" fillId="0" borderId="2" xfId="2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11" fillId="0" borderId="0" xfId="0" applyFont="1"/>
    <xf numFmtId="0" fontId="6" fillId="0" borderId="2" xfId="0" applyFont="1" applyBorder="1" applyAlignment="1">
      <alignment vertical="center" wrapText="1"/>
    </xf>
    <xf numFmtId="0" fontId="9" fillId="0" borderId="11" xfId="0" applyFont="1" applyBorder="1"/>
    <xf numFmtId="43" fontId="8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164" fontId="6" fillId="0" borderId="2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64" fontId="9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746F-F9E4-4558-9E82-5615BAE2F212}">
  <sheetPr>
    <pageSetUpPr fitToPage="1"/>
  </sheetPr>
  <dimension ref="A1:V28"/>
  <sheetViews>
    <sheetView topLeftCell="B1" zoomScaleNormal="100" workbookViewId="0">
      <selection activeCell="D9" sqref="D9"/>
    </sheetView>
  </sheetViews>
  <sheetFormatPr defaultColWidth="9.109375" defaultRowHeight="14.4" x14ac:dyDescent="0.3"/>
  <cols>
    <col min="1" max="1" width="9.109375" style="1"/>
    <col min="2" max="2" width="15" style="3" customWidth="1"/>
    <col min="3" max="3" width="8.5546875" style="3" customWidth="1"/>
    <col min="4" max="4" width="61.5546875" style="18" customWidth="1"/>
    <col min="5" max="5" width="57" style="18" customWidth="1"/>
    <col min="6" max="6" width="16.6640625" style="3" customWidth="1"/>
    <col min="7" max="10" width="9.109375" style="1"/>
    <col min="11" max="16384" width="9.109375" style="3"/>
  </cols>
  <sheetData>
    <row r="1" spans="1:22" s="1" customFormat="1" x14ac:dyDescent="0.3">
      <c r="D1" s="2"/>
      <c r="E1" s="2"/>
      <c r="F1" s="3"/>
    </row>
    <row r="2" spans="1:22" s="1" customFormat="1" ht="57.75" customHeight="1" x14ac:dyDescent="0.3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6" t="s">
        <v>5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1" customFormat="1" ht="115.2" x14ac:dyDescent="0.3">
      <c r="A3" s="57" t="s">
        <v>6</v>
      </c>
      <c r="B3" s="57" t="s">
        <v>7</v>
      </c>
      <c r="C3" s="7" t="s">
        <v>8</v>
      </c>
      <c r="D3" s="8" t="s">
        <v>53</v>
      </c>
      <c r="E3" s="8" t="s">
        <v>54</v>
      </c>
      <c r="F3" s="9">
        <v>7000000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1" customFormat="1" ht="100.8" x14ac:dyDescent="0.3">
      <c r="A4" s="57"/>
      <c r="B4" s="57"/>
      <c r="C4" s="7" t="s">
        <v>9</v>
      </c>
      <c r="D4" s="8" t="s">
        <v>10</v>
      </c>
      <c r="E4" s="10" t="s">
        <v>55</v>
      </c>
      <c r="F4" s="11">
        <v>1546883.55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1" customFormat="1" ht="28.8" x14ac:dyDescent="0.3">
      <c r="A5" s="58" t="s">
        <v>6</v>
      </c>
      <c r="B5" s="61" t="s">
        <v>11</v>
      </c>
      <c r="C5" s="7" t="s">
        <v>12</v>
      </c>
      <c r="D5" s="10" t="s">
        <v>13</v>
      </c>
      <c r="E5" s="10" t="s">
        <v>14</v>
      </c>
      <c r="F5" s="13">
        <v>1200000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1" customFormat="1" ht="28.8" x14ac:dyDescent="0.3">
      <c r="A6" s="59"/>
      <c r="B6" s="62"/>
      <c r="C6" s="7" t="s">
        <v>12</v>
      </c>
      <c r="D6" s="10" t="s">
        <v>15</v>
      </c>
      <c r="E6" s="10" t="s">
        <v>14</v>
      </c>
      <c r="F6" s="13">
        <v>1200000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1" customFormat="1" ht="28.8" x14ac:dyDescent="0.3">
      <c r="A7" s="59"/>
      <c r="B7" s="62"/>
      <c r="C7" s="7" t="s">
        <v>12</v>
      </c>
      <c r="D7" s="10" t="s">
        <v>16</v>
      </c>
      <c r="E7" s="10" t="s">
        <v>14</v>
      </c>
      <c r="F7" s="13">
        <v>4500000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1" customFormat="1" ht="28.8" x14ac:dyDescent="0.3">
      <c r="A8" s="59"/>
      <c r="B8" s="62"/>
      <c r="C8" s="7" t="s">
        <v>17</v>
      </c>
      <c r="D8" s="10" t="s">
        <v>18</v>
      </c>
      <c r="E8" s="10" t="s">
        <v>19</v>
      </c>
      <c r="F8" s="9">
        <v>79300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1" customFormat="1" ht="28.8" x14ac:dyDescent="0.3">
      <c r="A9" s="60"/>
      <c r="B9" s="63"/>
      <c r="C9" s="7" t="s">
        <v>20</v>
      </c>
      <c r="D9" s="10" t="s">
        <v>21</v>
      </c>
      <c r="E9" s="10" t="s">
        <v>22</v>
      </c>
      <c r="F9" s="11">
        <v>2636890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1" customFormat="1" ht="28.8" x14ac:dyDescent="0.3">
      <c r="A10" s="57" t="s">
        <v>6</v>
      </c>
      <c r="B10" s="57" t="s">
        <v>23</v>
      </c>
      <c r="C10" s="7" t="s">
        <v>24</v>
      </c>
      <c r="D10" s="10" t="s">
        <v>25</v>
      </c>
      <c r="E10" s="8" t="s">
        <v>57</v>
      </c>
      <c r="F10" s="9">
        <v>6250000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1" customFormat="1" ht="86.4" x14ac:dyDescent="0.3">
      <c r="A11" s="57"/>
      <c r="B11" s="57"/>
      <c r="C11" s="7" t="s">
        <v>26</v>
      </c>
      <c r="D11" s="8" t="s">
        <v>27</v>
      </c>
      <c r="E11" s="10" t="s">
        <v>56</v>
      </c>
      <c r="F11" s="9">
        <v>26962000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s="1" customFormat="1" ht="57.6" x14ac:dyDescent="0.3">
      <c r="A12" s="58" t="s">
        <v>28</v>
      </c>
      <c r="B12" s="61" t="s">
        <v>29</v>
      </c>
      <c r="C12" s="7" t="s">
        <v>30</v>
      </c>
      <c r="D12" s="8" t="s">
        <v>31</v>
      </c>
      <c r="E12" s="8" t="s">
        <v>32</v>
      </c>
      <c r="F12" s="9">
        <v>2232650.91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s="1" customFormat="1" ht="28.8" x14ac:dyDescent="0.3">
      <c r="A13" s="59"/>
      <c r="B13" s="62"/>
      <c r="C13" s="7" t="s">
        <v>33</v>
      </c>
      <c r="D13" s="8" t="s">
        <v>34</v>
      </c>
      <c r="E13" s="8" t="s">
        <v>58</v>
      </c>
      <c r="F13" s="9">
        <v>3060797.5599999996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s="1" customFormat="1" ht="57.6" x14ac:dyDescent="0.3">
      <c r="A14" s="61" t="s">
        <v>28</v>
      </c>
      <c r="B14" s="61" t="s">
        <v>35</v>
      </c>
      <c r="C14" s="12"/>
      <c r="D14" s="8" t="s">
        <v>36</v>
      </c>
      <c r="E14" s="8" t="s">
        <v>37</v>
      </c>
      <c r="F14" s="11">
        <v>4285714.29</v>
      </c>
    </row>
    <row r="15" spans="1:22" s="1" customFormat="1" ht="57.6" x14ac:dyDescent="0.3">
      <c r="A15" s="62"/>
      <c r="B15" s="62"/>
      <c r="C15" s="14"/>
      <c r="D15" s="8" t="s">
        <v>38</v>
      </c>
      <c r="E15" s="8" t="s">
        <v>39</v>
      </c>
      <c r="F15" s="11">
        <v>7721522.8600000003</v>
      </c>
    </row>
    <row r="16" spans="1:22" s="1" customFormat="1" ht="28.8" x14ac:dyDescent="0.3">
      <c r="A16" s="62"/>
      <c r="B16" s="62"/>
      <c r="C16" s="14"/>
      <c r="D16" s="8" t="s">
        <v>40</v>
      </c>
      <c r="E16" s="8" t="s">
        <v>41</v>
      </c>
      <c r="F16" s="11">
        <v>4197600</v>
      </c>
    </row>
    <row r="17" spans="1:6" s="1" customFormat="1" ht="28.8" x14ac:dyDescent="0.3">
      <c r="A17" s="63"/>
      <c r="B17" s="63"/>
      <c r="C17" s="15"/>
      <c r="D17" s="8" t="s">
        <v>42</v>
      </c>
      <c r="E17" s="8" t="s">
        <v>43</v>
      </c>
      <c r="F17" s="11">
        <v>1000000</v>
      </c>
    </row>
    <row r="18" spans="1:6" s="1" customFormat="1" ht="57.6" x14ac:dyDescent="0.3">
      <c r="A18" s="61" t="s">
        <v>6</v>
      </c>
      <c r="B18" s="61" t="s">
        <v>51</v>
      </c>
      <c r="C18" s="14"/>
      <c r="D18" s="8" t="s">
        <v>44</v>
      </c>
      <c r="E18" s="8" t="s">
        <v>45</v>
      </c>
      <c r="F18" s="11">
        <v>6161846.3709900444</v>
      </c>
    </row>
    <row r="19" spans="1:6" s="1" customFormat="1" ht="28.8" x14ac:dyDescent="0.3">
      <c r="A19" s="62"/>
      <c r="B19" s="62"/>
      <c r="C19" s="14"/>
      <c r="D19" s="8" t="s">
        <v>46</v>
      </c>
      <c r="E19" s="8" t="s">
        <v>47</v>
      </c>
      <c r="F19" s="11">
        <v>51850.8</v>
      </c>
    </row>
    <row r="20" spans="1:6" s="1" customFormat="1" ht="86.4" x14ac:dyDescent="0.3">
      <c r="A20" s="63"/>
      <c r="B20" s="63"/>
      <c r="C20" s="14"/>
      <c r="D20" s="8" t="s">
        <v>48</v>
      </c>
      <c r="E20" s="10" t="s">
        <v>49</v>
      </c>
      <c r="F20" s="11">
        <v>46259.25</v>
      </c>
    </row>
    <row r="21" spans="1:6" s="1" customFormat="1" ht="57.6" x14ac:dyDescent="0.3">
      <c r="A21" s="57" t="s">
        <v>28</v>
      </c>
      <c r="B21" s="61" t="s">
        <v>52</v>
      </c>
      <c r="C21" s="12"/>
      <c r="D21" s="8" t="s">
        <v>44</v>
      </c>
      <c r="E21" s="8" t="s">
        <v>45</v>
      </c>
      <c r="F21" s="11">
        <v>1830301.6290099556</v>
      </c>
    </row>
    <row r="22" spans="1:6" s="1" customFormat="1" ht="28.8" x14ac:dyDescent="0.3">
      <c r="A22" s="57"/>
      <c r="B22" s="62"/>
      <c r="C22" s="14"/>
      <c r="D22" s="8" t="s">
        <v>46</v>
      </c>
      <c r="E22" s="8" t="s">
        <v>47</v>
      </c>
      <c r="F22" s="11">
        <v>20164.2</v>
      </c>
    </row>
    <row r="23" spans="1:6" s="1" customFormat="1" ht="86.4" x14ac:dyDescent="0.3">
      <c r="A23" s="57"/>
      <c r="B23" s="63"/>
      <c r="C23" s="15"/>
      <c r="D23" s="8" t="s">
        <v>48</v>
      </c>
      <c r="E23" s="10" t="s">
        <v>49</v>
      </c>
      <c r="F23" s="11">
        <v>13740.75</v>
      </c>
    </row>
    <row r="24" spans="1:6" s="1" customFormat="1" x14ac:dyDescent="0.3">
      <c r="B24" s="64" t="s">
        <v>50</v>
      </c>
      <c r="C24" s="65"/>
      <c r="D24" s="66"/>
      <c r="E24" s="16"/>
      <c r="F24" s="17">
        <f>SUM(F3:F23)</f>
        <v>81997522.170000002</v>
      </c>
    </row>
    <row r="25" spans="1:6" s="1" customFormat="1" x14ac:dyDescent="0.3">
      <c r="F25" s="19"/>
    </row>
    <row r="26" spans="1:6" s="1" customFormat="1" x14ac:dyDescent="0.3">
      <c r="D26" s="2"/>
      <c r="E26" s="2"/>
      <c r="F26" s="3"/>
    </row>
    <row r="27" spans="1:6" s="1" customFormat="1" x14ac:dyDescent="0.3">
      <c r="D27" s="2"/>
      <c r="E27" s="2"/>
      <c r="F27" s="3"/>
    </row>
    <row r="28" spans="1:6" s="1" customFormat="1" x14ac:dyDescent="0.3">
      <c r="D28" s="2"/>
      <c r="E28" s="2"/>
      <c r="F28" s="3"/>
    </row>
  </sheetData>
  <mergeCells count="15">
    <mergeCell ref="A21:A23"/>
    <mergeCell ref="B21:B23"/>
    <mergeCell ref="B24:D24"/>
    <mergeCell ref="A12:A13"/>
    <mergeCell ref="B12:B13"/>
    <mergeCell ref="A14:A17"/>
    <mergeCell ref="B14:B17"/>
    <mergeCell ref="A18:A20"/>
    <mergeCell ref="B18:B20"/>
    <mergeCell ref="A3:A4"/>
    <mergeCell ref="B3:B4"/>
    <mergeCell ref="A5:A9"/>
    <mergeCell ref="B5:B9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F11C-3309-4756-ADAD-88DFCA08400F}">
  <dimension ref="A3:I43"/>
  <sheetViews>
    <sheetView tabSelected="1" workbookViewId="0">
      <selection activeCell="I28" sqref="I28"/>
    </sheetView>
  </sheetViews>
  <sheetFormatPr defaultColWidth="9.109375" defaultRowHeight="14.4" x14ac:dyDescent="0.3"/>
  <cols>
    <col min="1" max="1" width="9.109375" style="3"/>
    <col min="2" max="2" width="15.6640625" style="3" customWidth="1"/>
    <col min="3" max="3" width="9.109375" style="3"/>
    <col min="4" max="4" width="79.6640625" style="3" customWidth="1"/>
    <col min="5" max="6" width="18.6640625" style="19" customWidth="1"/>
    <col min="7" max="7" width="14.44140625" style="3" bestFit="1" customWidth="1"/>
    <col min="8" max="8" width="9.109375" style="3"/>
    <col min="9" max="9" width="17.33203125" style="3" bestFit="1" customWidth="1"/>
    <col min="10" max="16384" width="9.109375" style="3"/>
  </cols>
  <sheetData>
    <row r="3" spans="1:9" ht="28.8" x14ac:dyDescent="0.3">
      <c r="A3" s="20" t="s">
        <v>0</v>
      </c>
      <c r="B3" s="20" t="s">
        <v>59</v>
      </c>
      <c r="C3" s="20" t="s">
        <v>60</v>
      </c>
      <c r="D3" s="20" t="s">
        <v>61</v>
      </c>
      <c r="E3" s="21" t="s">
        <v>62</v>
      </c>
      <c r="F3" s="21" t="s">
        <v>63</v>
      </c>
    </row>
    <row r="4" spans="1:9" ht="31.2" x14ac:dyDescent="0.3">
      <c r="A4" s="52" t="s">
        <v>6</v>
      </c>
      <c r="B4" s="53" t="s">
        <v>64</v>
      </c>
      <c r="C4" s="23" t="s">
        <v>65</v>
      </c>
      <c r="D4" s="45" t="s">
        <v>66</v>
      </c>
      <c r="E4" s="24">
        <v>15923802</v>
      </c>
      <c r="F4" s="24">
        <f>ROUND(22748288.5714286,0)</f>
        <v>22748289</v>
      </c>
    </row>
    <row r="5" spans="1:9" ht="31.2" x14ac:dyDescent="0.3">
      <c r="A5" s="52"/>
      <c r="B5" s="53"/>
      <c r="C5" s="23" t="s">
        <v>67</v>
      </c>
      <c r="D5" s="45" t="s">
        <v>68</v>
      </c>
      <c r="E5" s="24">
        <v>6369521</v>
      </c>
      <c r="F5" s="24">
        <f>ROUND(9099315.71428571,0)</f>
        <v>9099316</v>
      </c>
    </row>
    <row r="6" spans="1:9" ht="31.2" x14ac:dyDescent="0.3">
      <c r="A6" s="52"/>
      <c r="B6" s="53"/>
      <c r="C6" s="23" t="s">
        <v>69</v>
      </c>
      <c r="D6" s="45" t="s">
        <v>70</v>
      </c>
      <c r="E6" s="24">
        <v>17197706</v>
      </c>
      <c r="F6" s="24">
        <f>ROUND(24568151.4285714,0)</f>
        <v>24568151</v>
      </c>
    </row>
    <row r="7" spans="1:9" ht="31.2" x14ac:dyDescent="0.3">
      <c r="A7" s="52"/>
      <c r="B7" s="53"/>
      <c r="C7" s="23" t="s">
        <v>71</v>
      </c>
      <c r="D7" s="45" t="s">
        <v>72</v>
      </c>
      <c r="E7" s="24">
        <v>3184760</v>
      </c>
      <c r="F7" s="24">
        <f>ROUND(4549657.14285714,0)</f>
        <v>4549657</v>
      </c>
    </row>
    <row r="8" spans="1:9" s="26" customFormat="1" ht="15.6" x14ac:dyDescent="0.3">
      <c r="A8" s="51" t="s">
        <v>73</v>
      </c>
      <c r="B8" s="51"/>
      <c r="C8" s="51"/>
      <c r="D8" s="51"/>
      <c r="E8" s="25">
        <f>SUBTOTAL(9,E4:E7)</f>
        <v>42675789</v>
      </c>
      <c r="F8" s="25">
        <f>SUBTOTAL(9,F4:F7)</f>
        <v>60965413</v>
      </c>
      <c r="I8" s="50">
        <f>E8+E13+E15+E18+E20+E22+E24+E29+E32+E37+E39+E41</f>
        <v>281741990</v>
      </c>
    </row>
    <row r="9" spans="1:9" ht="31.2" x14ac:dyDescent="0.3">
      <c r="A9" s="52" t="s">
        <v>6</v>
      </c>
      <c r="B9" s="53" t="s">
        <v>74</v>
      </c>
      <c r="C9" s="23" t="s">
        <v>75</v>
      </c>
      <c r="D9" s="45" t="s">
        <v>76</v>
      </c>
      <c r="E9" s="30">
        <v>22636585</v>
      </c>
      <c r="F9" s="30">
        <v>32337980</v>
      </c>
    </row>
    <row r="10" spans="1:9" s="29" customFormat="1" ht="15.6" x14ac:dyDescent="0.3">
      <c r="A10" s="52"/>
      <c r="B10" s="53"/>
      <c r="C10" s="23" t="s">
        <v>77</v>
      </c>
      <c r="D10" s="27" t="s">
        <v>78</v>
      </c>
      <c r="E10" s="28">
        <v>16789773</v>
      </c>
      <c r="F10" s="28">
        <v>23985390</v>
      </c>
    </row>
    <row r="11" spans="1:9" ht="31.2" x14ac:dyDescent="0.3">
      <c r="A11" s="52"/>
      <c r="B11" s="53"/>
      <c r="C11" s="23" t="s">
        <v>79</v>
      </c>
      <c r="D11" s="45" t="s">
        <v>80</v>
      </c>
      <c r="E11" s="30">
        <v>5216456</v>
      </c>
      <c r="F11" s="30">
        <v>7452079</v>
      </c>
    </row>
    <row r="12" spans="1:9" ht="46.8" x14ac:dyDescent="0.3">
      <c r="A12" s="52"/>
      <c r="B12" s="53"/>
      <c r="C12" s="23" t="s">
        <v>81</v>
      </c>
      <c r="D12" s="27" t="s">
        <v>82</v>
      </c>
      <c r="E12" s="30">
        <v>1845823</v>
      </c>
      <c r="F12" s="28">
        <v>2636890</v>
      </c>
    </row>
    <row r="13" spans="1:9" s="26" customFormat="1" ht="15.6" x14ac:dyDescent="0.3">
      <c r="A13" s="51" t="s">
        <v>83</v>
      </c>
      <c r="B13" s="51"/>
      <c r="C13" s="51"/>
      <c r="D13" s="51"/>
      <c r="E13" s="31">
        <f>SUBTOTAL(9,E9:E12)</f>
        <v>46488637</v>
      </c>
      <c r="F13" s="31">
        <f>SUBTOTAL(9,F9:F12)</f>
        <v>66412339</v>
      </c>
    </row>
    <row r="14" spans="1:9" ht="43.2" x14ac:dyDescent="0.3">
      <c r="A14" s="20" t="s">
        <v>6</v>
      </c>
      <c r="B14" s="22" t="s">
        <v>84</v>
      </c>
      <c r="C14" s="23" t="s">
        <v>85</v>
      </c>
      <c r="D14" s="32" t="s">
        <v>86</v>
      </c>
      <c r="E14" s="46">
        <v>35000000</v>
      </c>
      <c r="F14" s="46">
        <v>50000000</v>
      </c>
    </row>
    <row r="15" spans="1:9" s="33" customFormat="1" ht="15.6" x14ac:dyDescent="0.3">
      <c r="A15" s="51" t="s">
        <v>87</v>
      </c>
      <c r="B15" s="51"/>
      <c r="C15" s="51"/>
      <c r="D15" s="51"/>
      <c r="E15" s="31">
        <f>SUBTOTAL(9,E14)</f>
        <v>35000000</v>
      </c>
      <c r="F15" s="31">
        <f>SUBTOTAL(9,F14)</f>
        <v>50000000</v>
      </c>
    </row>
    <row r="16" spans="1:9" ht="28.8" x14ac:dyDescent="0.3">
      <c r="A16" s="52" t="s">
        <v>6</v>
      </c>
      <c r="B16" s="53" t="s">
        <v>88</v>
      </c>
      <c r="C16" s="23" t="s">
        <v>89</v>
      </c>
      <c r="D16" s="34" t="s">
        <v>90</v>
      </c>
      <c r="E16" s="28">
        <v>19430879</v>
      </c>
      <c r="F16" s="28">
        <v>27758399</v>
      </c>
    </row>
    <row r="17" spans="1:6" ht="43.2" x14ac:dyDescent="0.3">
      <c r="A17" s="52"/>
      <c r="B17" s="53"/>
      <c r="C17" s="23" t="s">
        <v>91</v>
      </c>
      <c r="D17" s="34" t="s">
        <v>92</v>
      </c>
      <c r="E17" s="28">
        <v>27474802</v>
      </c>
      <c r="F17" s="28">
        <v>39249717</v>
      </c>
    </row>
    <row r="18" spans="1:6" s="29" customFormat="1" ht="15.6" x14ac:dyDescent="0.3">
      <c r="A18" s="51" t="s">
        <v>93</v>
      </c>
      <c r="B18" s="51"/>
      <c r="C18" s="51"/>
      <c r="D18" s="51"/>
      <c r="E18" s="31">
        <f>SUBTOTAL(9,E16:E17)</f>
        <v>46905681</v>
      </c>
      <c r="F18" s="31">
        <f t="shared" ref="F18" si="0">SUBTOTAL(9,F16:F17)</f>
        <v>67008116</v>
      </c>
    </row>
    <row r="19" spans="1:6" ht="28.8" x14ac:dyDescent="0.3">
      <c r="A19" s="20" t="s">
        <v>6</v>
      </c>
      <c r="B19" s="22" t="s">
        <v>94</v>
      </c>
      <c r="C19" s="23" t="s">
        <v>95</v>
      </c>
      <c r="D19" s="35" t="s">
        <v>96</v>
      </c>
      <c r="E19" s="28">
        <v>7826737</v>
      </c>
      <c r="F19" s="28">
        <v>11181053</v>
      </c>
    </row>
    <row r="20" spans="1:6" s="26" customFormat="1" ht="15.6" x14ac:dyDescent="0.3">
      <c r="A20" s="51" t="s">
        <v>97</v>
      </c>
      <c r="B20" s="51"/>
      <c r="C20" s="51"/>
      <c r="D20" s="51"/>
      <c r="E20" s="31">
        <f>SUBTOTAL(9,E19)</f>
        <v>7826737</v>
      </c>
      <c r="F20" s="31">
        <f t="shared" ref="F20" si="1">SUBTOTAL(9,F19)</f>
        <v>11181053</v>
      </c>
    </row>
    <row r="21" spans="1:6" ht="57" customHeight="1" x14ac:dyDescent="0.3">
      <c r="A21" s="20" t="s">
        <v>6</v>
      </c>
      <c r="B21" s="36" t="s">
        <v>98</v>
      </c>
      <c r="C21" s="23" t="s">
        <v>99</v>
      </c>
      <c r="D21" s="37" t="s">
        <v>100</v>
      </c>
      <c r="E21" s="28">
        <v>26224210</v>
      </c>
      <c r="F21" s="28">
        <v>26224210</v>
      </c>
    </row>
    <row r="22" spans="1:6" s="26" customFormat="1" ht="15.6" x14ac:dyDescent="0.3">
      <c r="A22" s="51" t="s">
        <v>101</v>
      </c>
      <c r="B22" s="51"/>
      <c r="C22" s="51"/>
      <c r="D22" s="51"/>
      <c r="E22" s="31">
        <f>SUBTOTAL(9,E21)</f>
        <v>26224210</v>
      </c>
      <c r="F22" s="31">
        <f t="shared" ref="F22" si="2">SUBTOTAL(9,F21)</f>
        <v>26224210</v>
      </c>
    </row>
    <row r="23" spans="1:6" ht="28.8" x14ac:dyDescent="0.3">
      <c r="A23" s="20" t="s">
        <v>6</v>
      </c>
      <c r="B23" s="22" t="s">
        <v>102</v>
      </c>
      <c r="C23" s="23" t="s">
        <v>103</v>
      </c>
      <c r="D23" s="34" t="s">
        <v>104</v>
      </c>
      <c r="E23" s="28">
        <v>18500000</v>
      </c>
      <c r="F23" s="28">
        <v>18500000</v>
      </c>
    </row>
    <row r="24" spans="1:6" s="38" customFormat="1" ht="15.6" x14ac:dyDescent="0.3">
      <c r="A24" s="51" t="s">
        <v>105</v>
      </c>
      <c r="B24" s="51"/>
      <c r="C24" s="51"/>
      <c r="D24" s="51"/>
      <c r="E24" s="31">
        <f>SUBTOTAL(9,E23)</f>
        <v>18500000</v>
      </c>
      <c r="F24" s="31">
        <f t="shared" ref="F24" si="3">SUBTOTAL(9,F23)</f>
        <v>18500000</v>
      </c>
    </row>
    <row r="25" spans="1:6" s="39" customFormat="1" ht="15.6" x14ac:dyDescent="0.3">
      <c r="A25" s="51" t="s">
        <v>106</v>
      </c>
      <c r="B25" s="51"/>
      <c r="C25" s="51"/>
      <c r="D25" s="51"/>
      <c r="E25" s="31">
        <f>SUBTOTAL(9,E4:E24)</f>
        <v>223621054</v>
      </c>
      <c r="F25" s="31">
        <f>SUBTOTAL(9,F4:F24)</f>
        <v>300291131</v>
      </c>
    </row>
    <row r="26" spans="1:6" ht="57.6" x14ac:dyDescent="0.3">
      <c r="A26" s="54" t="s">
        <v>28</v>
      </c>
      <c r="B26" s="53" t="s">
        <v>107</v>
      </c>
      <c r="C26" s="23" t="s">
        <v>108</v>
      </c>
      <c r="D26" s="32" t="s">
        <v>109</v>
      </c>
      <c r="E26" s="30">
        <v>6812094</v>
      </c>
      <c r="F26" s="30">
        <v>9731563</v>
      </c>
    </row>
    <row r="27" spans="1:6" ht="57.6" x14ac:dyDescent="0.3">
      <c r="A27" s="54"/>
      <c r="B27" s="53"/>
      <c r="C27" s="23" t="s">
        <v>110</v>
      </c>
      <c r="D27" s="40" t="s">
        <v>111</v>
      </c>
      <c r="E27" s="28">
        <v>5042983</v>
      </c>
      <c r="F27" s="28">
        <v>7204261</v>
      </c>
    </row>
    <row r="28" spans="1:6" ht="43.2" x14ac:dyDescent="0.3">
      <c r="A28" s="54"/>
      <c r="B28" s="53"/>
      <c r="C28" s="23" t="s">
        <v>112</v>
      </c>
      <c r="D28" s="40" t="s">
        <v>113</v>
      </c>
      <c r="E28" s="28">
        <v>4000000</v>
      </c>
      <c r="F28" s="28">
        <v>5714286</v>
      </c>
    </row>
    <row r="29" spans="1:6" s="29" customFormat="1" ht="15.6" x14ac:dyDescent="0.3">
      <c r="A29" s="51" t="s">
        <v>114</v>
      </c>
      <c r="B29" s="51"/>
      <c r="C29" s="51"/>
      <c r="D29" s="51"/>
      <c r="E29" s="31">
        <f>SUBTOTAL(9,E26:E28)</f>
        <v>15855077</v>
      </c>
      <c r="F29" s="31">
        <f>SUBTOTAL(9,F26:F28)</f>
        <v>22650110</v>
      </c>
    </row>
    <row r="30" spans="1:6" ht="72" x14ac:dyDescent="0.3">
      <c r="A30" s="52" t="s">
        <v>28</v>
      </c>
      <c r="B30" s="53" t="s">
        <v>115</v>
      </c>
      <c r="C30" s="23" t="s">
        <v>116</v>
      </c>
      <c r="D30" s="32" t="s">
        <v>117</v>
      </c>
      <c r="E30" s="30">
        <v>6974512</v>
      </c>
      <c r="F30" s="30">
        <v>9963589</v>
      </c>
    </row>
    <row r="31" spans="1:6" ht="72" x14ac:dyDescent="0.3">
      <c r="A31" s="52"/>
      <c r="B31" s="53"/>
      <c r="C31" s="23" t="s">
        <v>118</v>
      </c>
      <c r="D31" s="37" t="s">
        <v>119</v>
      </c>
      <c r="E31" s="28">
        <v>4649674</v>
      </c>
      <c r="F31" s="28">
        <v>6642391</v>
      </c>
    </row>
    <row r="32" spans="1:6" s="41" customFormat="1" ht="15.6" x14ac:dyDescent="0.3">
      <c r="A32" s="51" t="s">
        <v>120</v>
      </c>
      <c r="B32" s="51"/>
      <c r="C32" s="51"/>
      <c r="D32" s="51"/>
      <c r="E32" s="31">
        <f>SUBTOTAL(9,E30:E31)</f>
        <v>11624186</v>
      </c>
      <c r="F32" s="31">
        <f>SUBTOTAL(9,F30:F31)</f>
        <v>16605980</v>
      </c>
    </row>
    <row r="33" spans="1:6" ht="28.8" x14ac:dyDescent="0.3">
      <c r="A33" s="52" t="s">
        <v>28</v>
      </c>
      <c r="B33" s="53" t="s">
        <v>121</v>
      </c>
      <c r="C33" s="23" t="s">
        <v>122</v>
      </c>
      <c r="D33" s="32" t="s">
        <v>123</v>
      </c>
      <c r="E33" s="47">
        <v>9136931</v>
      </c>
      <c r="F33" s="47">
        <v>13052759</v>
      </c>
    </row>
    <row r="34" spans="1:6" x14ac:dyDescent="0.3">
      <c r="A34" s="52"/>
      <c r="B34" s="53"/>
      <c r="C34" s="54" t="s">
        <v>124</v>
      </c>
      <c r="D34" s="55" t="s">
        <v>125</v>
      </c>
      <c r="E34" s="56">
        <v>10461769</v>
      </c>
      <c r="F34" s="56">
        <v>14945384</v>
      </c>
    </row>
    <row r="35" spans="1:6" x14ac:dyDescent="0.3">
      <c r="A35" s="52"/>
      <c r="B35" s="53"/>
      <c r="C35" s="54"/>
      <c r="D35" s="55"/>
      <c r="E35" s="56"/>
      <c r="F35" s="56"/>
    </row>
    <row r="36" spans="1:6" x14ac:dyDescent="0.3">
      <c r="A36" s="52"/>
      <c r="B36" s="53"/>
      <c r="C36" s="54"/>
      <c r="D36" s="55"/>
      <c r="E36" s="56"/>
      <c r="F36" s="56"/>
    </row>
    <row r="37" spans="1:6" ht="15.6" x14ac:dyDescent="0.3">
      <c r="A37" s="51" t="s">
        <v>126</v>
      </c>
      <c r="B37" s="51"/>
      <c r="C37" s="51"/>
      <c r="D37" s="51"/>
      <c r="E37" s="42">
        <f>SUBTOTAL(9,E33:E36)</f>
        <v>19598700</v>
      </c>
      <c r="F37" s="42">
        <f>SUBTOTAL(9,F33:F36)</f>
        <v>27998143</v>
      </c>
    </row>
    <row r="38" spans="1:6" ht="79.5" customHeight="1" x14ac:dyDescent="0.3">
      <c r="A38" s="20" t="s">
        <v>28</v>
      </c>
      <c r="B38" s="48" t="s">
        <v>127</v>
      </c>
      <c r="C38" s="23" t="s">
        <v>128</v>
      </c>
      <c r="D38" s="49" t="s">
        <v>129</v>
      </c>
      <c r="E38" s="30">
        <v>8718136</v>
      </c>
      <c r="F38" s="30">
        <v>12454480.000000002</v>
      </c>
    </row>
    <row r="39" spans="1:6" s="33" customFormat="1" ht="25.2" customHeight="1" x14ac:dyDescent="0.3">
      <c r="A39" s="51" t="s">
        <v>130</v>
      </c>
      <c r="B39" s="51"/>
      <c r="C39" s="51"/>
      <c r="D39" s="51"/>
      <c r="E39" s="31">
        <f>SUBTOTAL(9,E38)</f>
        <v>8718136</v>
      </c>
      <c r="F39" s="31">
        <f>SUBTOTAL(9,F38)</f>
        <v>12454480.000000002</v>
      </c>
    </row>
    <row r="40" spans="1:6" ht="28.8" x14ac:dyDescent="0.3">
      <c r="A40" s="20" t="s">
        <v>28</v>
      </c>
      <c r="B40" s="43" t="s">
        <v>131</v>
      </c>
      <c r="C40" s="23" t="s">
        <v>132</v>
      </c>
      <c r="D40" s="35" t="s">
        <v>133</v>
      </c>
      <c r="E40" s="30">
        <v>2324837</v>
      </c>
      <c r="F40" s="28">
        <v>3321196</v>
      </c>
    </row>
    <row r="41" spans="1:6" ht="25.2" customHeight="1" x14ac:dyDescent="0.3">
      <c r="A41" s="51" t="s">
        <v>134</v>
      </c>
      <c r="B41" s="51"/>
      <c r="C41" s="51"/>
      <c r="D41" s="51"/>
      <c r="E41" s="31">
        <f>SUBTOTAL(9,E40)</f>
        <v>2324837</v>
      </c>
      <c r="F41" s="31">
        <f t="shared" ref="F41" si="4">SUBTOTAL(9,F40)</f>
        <v>3321196</v>
      </c>
    </row>
    <row r="42" spans="1:6" s="33" customFormat="1" ht="30" customHeight="1" x14ac:dyDescent="0.3">
      <c r="A42" s="51" t="s">
        <v>135</v>
      </c>
      <c r="B42" s="51"/>
      <c r="C42" s="51"/>
      <c r="D42" s="51"/>
      <c r="E42" s="31">
        <f>SUBTOTAL(9,E26:E41)</f>
        <v>58120936</v>
      </c>
      <c r="F42" s="31">
        <f>SUBTOTAL(9,F26:F41)</f>
        <v>83029909</v>
      </c>
    </row>
    <row r="43" spans="1:6" s="44" customFormat="1" ht="40.200000000000003" customHeight="1" x14ac:dyDescent="0.3">
      <c r="A43" s="51" t="s">
        <v>136</v>
      </c>
      <c r="B43" s="51"/>
      <c r="C43" s="51"/>
      <c r="D43" s="51"/>
      <c r="E43" s="31">
        <f>SUBTOTAL(9,E4:E41)</f>
        <v>281741990</v>
      </c>
      <c r="F43" s="31">
        <f>SUBTOTAL(9,F4:F41)</f>
        <v>383321040</v>
      </c>
    </row>
  </sheetData>
  <mergeCells count="31">
    <mergeCell ref="A43:D43"/>
    <mergeCell ref="A39:D39"/>
    <mergeCell ref="A41:D41"/>
    <mergeCell ref="A42:D42"/>
    <mergeCell ref="A37:D37"/>
    <mergeCell ref="C34:C36"/>
    <mergeCell ref="D34:D36"/>
    <mergeCell ref="E34:E36"/>
    <mergeCell ref="F34:F36"/>
    <mergeCell ref="A32:D32"/>
    <mergeCell ref="A33:A36"/>
    <mergeCell ref="B33:B36"/>
    <mergeCell ref="A29:D29"/>
    <mergeCell ref="A30:A31"/>
    <mergeCell ref="B30:B31"/>
    <mergeCell ref="A22:D22"/>
    <mergeCell ref="A24:D24"/>
    <mergeCell ref="A25:D25"/>
    <mergeCell ref="A26:A28"/>
    <mergeCell ref="B26:B28"/>
    <mergeCell ref="A15:D15"/>
    <mergeCell ref="A16:A17"/>
    <mergeCell ref="B16:B17"/>
    <mergeCell ref="A18:D18"/>
    <mergeCell ref="A20:D20"/>
    <mergeCell ref="A13:D13"/>
    <mergeCell ref="A8:D8"/>
    <mergeCell ref="A9:A12"/>
    <mergeCell ref="B9:B12"/>
    <mergeCell ref="A4:A7"/>
    <mergeCell ref="B4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Procedure attivate</vt:lpstr>
      <vt:lpstr>PF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Molise gd</dc:creator>
  <cp:lastModifiedBy>Stefania Di Florio</cp:lastModifiedBy>
  <dcterms:created xsi:type="dcterms:W3CDTF">2025-10-22T08:41:00Z</dcterms:created>
  <dcterms:modified xsi:type="dcterms:W3CDTF">2025-12-03T12:37:45Z</dcterms:modified>
</cp:coreProperties>
</file>